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3" i="1"/>
  <c r="E14" i="1"/>
  <c r="E4" i="1"/>
  <c r="F19" i="1"/>
  <c r="F20" i="1"/>
  <c r="F21" i="1"/>
  <c r="F22" i="1"/>
  <c r="F23" i="1"/>
  <c r="F24" i="1"/>
  <c r="F25" i="1"/>
  <c r="F26" i="1"/>
  <c r="F27" i="1"/>
  <c r="F30" i="1"/>
  <c r="F29" i="1"/>
  <c r="D18" i="1"/>
  <c r="F18" i="1" s="1"/>
  <c r="F17" i="1"/>
  <c r="D10" i="1"/>
  <c r="D11" i="1" s="1"/>
  <c r="E11" i="1" s="1"/>
  <c r="E10" i="1" l="1"/>
  <c r="F28" i="1"/>
  <c r="F32" i="1"/>
  <c r="D12" i="1"/>
  <c r="E12" i="1" s="1"/>
  <c r="F15" i="1" l="1"/>
  <c r="F33" i="1" l="1"/>
</calcChain>
</file>

<file path=xl/sharedStrings.xml><?xml version="1.0" encoding="utf-8"?>
<sst xmlns="http://schemas.openxmlformats.org/spreadsheetml/2006/main" count="91" uniqueCount="64">
  <si>
    <t>№</t>
  </si>
  <si>
    <t>Стоимость работ</t>
  </si>
  <si>
    <t>Ед. изм.</t>
  </si>
  <si>
    <t>Кол-во</t>
  </si>
  <si>
    <t>Цена</t>
  </si>
  <si>
    <t>Итого</t>
  </si>
  <si>
    <t>1.1</t>
  </si>
  <si>
    <t>Демонтаж существующей ЭПДМ мембраны по периметру и в местах примыканий к вертикальным поверхностям</t>
  </si>
  <si>
    <t>м.п.</t>
  </si>
  <si>
    <t>1.2</t>
  </si>
  <si>
    <t>Временная уборка существующего гравия и тротуарной плитки</t>
  </si>
  <si>
    <t>м2</t>
  </si>
  <si>
    <t>1.3</t>
  </si>
  <si>
    <t>1.4</t>
  </si>
  <si>
    <t>Устройство разделительного слоя</t>
  </si>
  <si>
    <t>1.5</t>
  </si>
  <si>
    <t>Монтаж ПВХ мембраны по горизонтальной поверхности</t>
  </si>
  <si>
    <t>1.6</t>
  </si>
  <si>
    <t>Устройство примыканий к вертикальным поверхностям</t>
  </si>
  <si>
    <t>1.7</t>
  </si>
  <si>
    <t>шт.</t>
  </si>
  <si>
    <t>1.8</t>
  </si>
  <si>
    <t>Устройство дренажного полотна (ПЭНД)</t>
  </si>
  <si>
    <t>1.9</t>
  </si>
  <si>
    <t>Обратная засыпка гравия и установка тротуарной плитки</t>
  </si>
  <si>
    <t>1.10</t>
  </si>
  <si>
    <t>Монтаж  и гидроизоляция аэраторов</t>
  </si>
  <si>
    <t>1.11</t>
  </si>
  <si>
    <t>Итого:</t>
  </si>
  <si>
    <t>Стоимость материала</t>
  </si>
  <si>
    <t>2.1</t>
  </si>
  <si>
    <t>Разделительный слой - (150 г/м2)</t>
  </si>
  <si>
    <t>2.2</t>
  </si>
  <si>
    <t>Разделительный слой-(350 г/м2)</t>
  </si>
  <si>
    <t>2.3</t>
  </si>
  <si>
    <r>
      <t xml:space="preserve">Гидроизоляция - ПВХ мембрана </t>
    </r>
    <r>
      <rPr>
        <i/>
        <sz val="12"/>
        <color indexed="10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толщ. 1,5 мм</t>
    </r>
  </si>
  <si>
    <t>2.4</t>
  </si>
  <si>
    <t>2.5</t>
  </si>
  <si>
    <t>2.6</t>
  </si>
  <si>
    <t>Герметик ПУ (600 мл)</t>
  </si>
  <si>
    <t>2.7</t>
  </si>
  <si>
    <t>Рейка краевая</t>
  </si>
  <si>
    <t>2.8</t>
  </si>
  <si>
    <t>Рейка прижимная</t>
  </si>
  <si>
    <t>2.9</t>
  </si>
  <si>
    <t>Дренажное полотно (ПЭНД), толщ. 8 мм</t>
  </si>
  <si>
    <t>2.10</t>
  </si>
  <si>
    <t>2.11</t>
  </si>
  <si>
    <t>Растворитель</t>
  </si>
  <si>
    <t>л</t>
  </si>
  <si>
    <t>Крепёж для рейки</t>
  </si>
  <si>
    <t>3.1</t>
  </si>
  <si>
    <t>Аренда крана  для подъёма материала</t>
  </si>
  <si>
    <t>смена</t>
  </si>
  <si>
    <t>3.2</t>
  </si>
  <si>
    <t xml:space="preserve">Аренда мусорного контейнера  </t>
  </si>
  <si>
    <t>3.3</t>
  </si>
  <si>
    <t>Накладные расходы</t>
  </si>
  <si>
    <t>Общая стоимость работ и материала составляет:</t>
  </si>
  <si>
    <t>Демонтаж существующих водоприемных воронок с заменой их наворонки с удлиненным патрубком.</t>
  </si>
  <si>
    <t>Неармированная мембрана</t>
  </si>
  <si>
    <t>Водоприёмная воронка с  обогревом</t>
  </si>
  <si>
    <t>Гидроизоляция сложных узлов сопряжений</t>
  </si>
  <si>
    <t>смета кровельные работы, плоская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</si>
</sst>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scheme val="minor"/>
    </font>
    <font>
      <b/>
      <i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2" fontId="3" fillId="4" borderId="17" xfId="0" applyNumberFormat="1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right" vertical="center"/>
    </xf>
    <xf numFmtId="2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left" vertical="center" wrapText="1"/>
    </xf>
    <xf numFmtId="2" fontId="3" fillId="4" borderId="18" xfId="0" applyNumberFormat="1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 vertical="center"/>
    </xf>
    <xf numFmtId="2" fontId="3" fillId="4" borderId="7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1" fontId="3" fillId="4" borderId="18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164" fontId="3" fillId="4" borderId="25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6" fillId="5" borderId="26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9" fontId="6" fillId="5" borderId="2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2" fontId="3" fillId="4" borderId="2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19" workbookViewId="0">
      <selection activeCell="A35" sqref="A35:XFD43"/>
    </sheetView>
  </sheetViews>
  <sheetFormatPr defaultRowHeight="15" x14ac:dyDescent="0.25"/>
  <cols>
    <col min="2" max="2" width="59.85546875" customWidth="1"/>
    <col min="5" max="5" width="15" customWidth="1"/>
    <col min="6" max="6" width="20.42578125" customWidth="1"/>
  </cols>
  <sheetData>
    <row r="1" spans="1:6" s="47" customFormat="1" x14ac:dyDescent="0.25">
      <c r="A1" s="48"/>
      <c r="B1" s="48"/>
      <c r="C1" s="48"/>
      <c r="D1" s="48"/>
      <c r="E1" s="48"/>
      <c r="F1" s="49"/>
    </row>
    <row r="2" spans="1:6" ht="21" thickBot="1" x14ac:dyDescent="0.3">
      <c r="A2" s="51" t="s">
        <v>63</v>
      </c>
      <c r="B2" s="51"/>
      <c r="C2" s="51"/>
      <c r="D2" s="51"/>
      <c r="E2" s="51"/>
      <c r="F2" s="51"/>
    </row>
    <row r="3" spans="1:6" ht="16.5" thickBot="1" x14ac:dyDescent="0.3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</row>
    <row r="4" spans="1:6" ht="48" thickBot="1" x14ac:dyDescent="0.3">
      <c r="A4" s="4" t="s">
        <v>6</v>
      </c>
      <c r="B4" s="5" t="s">
        <v>7</v>
      </c>
      <c r="C4" s="6" t="s">
        <v>8</v>
      </c>
      <c r="D4" s="7">
        <v>218</v>
      </c>
      <c r="E4" s="8">
        <f>F4/D4</f>
        <v>144</v>
      </c>
      <c r="F4" s="9">
        <v>31392</v>
      </c>
    </row>
    <row r="5" spans="1:6" ht="32.25" thickBot="1" x14ac:dyDescent="0.3">
      <c r="A5" s="4" t="s">
        <v>9</v>
      </c>
      <c r="B5" s="10" t="s">
        <v>10</v>
      </c>
      <c r="C5" s="11" t="s">
        <v>11</v>
      </c>
      <c r="D5" s="12">
        <v>936</v>
      </c>
      <c r="E5" s="8">
        <f t="shared" ref="E5:E14" si="0">F5/D5</f>
        <v>216</v>
      </c>
      <c r="F5" s="9">
        <v>202176</v>
      </c>
    </row>
    <row r="6" spans="1:6" ht="32.25" thickBot="1" x14ac:dyDescent="0.3">
      <c r="A6" s="4" t="s">
        <v>12</v>
      </c>
      <c r="B6" s="10" t="s">
        <v>59</v>
      </c>
      <c r="C6" s="11" t="s">
        <v>11</v>
      </c>
      <c r="D6" s="12">
        <v>2</v>
      </c>
      <c r="E6" s="8">
        <f t="shared" si="0"/>
        <v>4800</v>
      </c>
      <c r="F6" s="9">
        <v>9600</v>
      </c>
    </row>
    <row r="7" spans="1:6" ht="16.5" thickBot="1" x14ac:dyDescent="0.3">
      <c r="A7" s="4" t="s">
        <v>13</v>
      </c>
      <c r="B7" s="10" t="s">
        <v>14</v>
      </c>
      <c r="C7" s="11" t="s">
        <v>11</v>
      </c>
      <c r="D7" s="12">
        <v>936</v>
      </c>
      <c r="E7" s="8">
        <f t="shared" si="0"/>
        <v>18</v>
      </c>
      <c r="F7" s="9">
        <v>16848</v>
      </c>
    </row>
    <row r="8" spans="1:6" ht="32.25" thickBot="1" x14ac:dyDescent="0.3">
      <c r="A8" s="4" t="s">
        <v>15</v>
      </c>
      <c r="B8" s="10" t="s">
        <v>16</v>
      </c>
      <c r="C8" s="11" t="s">
        <v>11</v>
      </c>
      <c r="D8" s="12">
        <v>936</v>
      </c>
      <c r="E8" s="8">
        <f t="shared" si="0"/>
        <v>156</v>
      </c>
      <c r="F8" s="9">
        <v>146016</v>
      </c>
    </row>
    <row r="9" spans="1:6" ht="16.5" thickBot="1" x14ac:dyDescent="0.3">
      <c r="A9" s="4" t="s">
        <v>17</v>
      </c>
      <c r="B9" s="10" t="s">
        <v>18</v>
      </c>
      <c r="C9" s="11" t="s">
        <v>8</v>
      </c>
      <c r="D9" s="12">
        <v>218</v>
      </c>
      <c r="E9" s="8">
        <f t="shared" si="0"/>
        <v>300</v>
      </c>
      <c r="F9" s="9">
        <v>65400</v>
      </c>
    </row>
    <row r="10" spans="1:6" ht="16.5" thickBot="1" x14ac:dyDescent="0.3">
      <c r="A10" s="4" t="s">
        <v>19</v>
      </c>
      <c r="B10" s="10" t="s">
        <v>14</v>
      </c>
      <c r="C10" s="11" t="s">
        <v>20</v>
      </c>
      <c r="D10" s="12">
        <f>D5</f>
        <v>936</v>
      </c>
      <c r="E10" s="8">
        <f t="shared" si="0"/>
        <v>18</v>
      </c>
      <c r="F10" s="9">
        <v>16848</v>
      </c>
    </row>
    <row r="11" spans="1:6" ht="16.5" thickBot="1" x14ac:dyDescent="0.3">
      <c r="A11" s="4" t="s">
        <v>21</v>
      </c>
      <c r="B11" s="10" t="s">
        <v>22</v>
      </c>
      <c r="C11" s="11" t="s">
        <v>11</v>
      </c>
      <c r="D11" s="12">
        <f>D10</f>
        <v>936</v>
      </c>
      <c r="E11" s="8">
        <f t="shared" si="0"/>
        <v>108</v>
      </c>
      <c r="F11" s="9">
        <v>101088</v>
      </c>
    </row>
    <row r="12" spans="1:6" ht="32.25" thickBot="1" x14ac:dyDescent="0.3">
      <c r="A12" s="4" t="s">
        <v>23</v>
      </c>
      <c r="B12" s="10" t="s">
        <v>24</v>
      </c>
      <c r="C12" s="11" t="s">
        <v>11</v>
      </c>
      <c r="D12" s="12">
        <f>D11</f>
        <v>936</v>
      </c>
      <c r="E12" s="8">
        <f t="shared" si="0"/>
        <v>480</v>
      </c>
      <c r="F12" s="9">
        <v>449280</v>
      </c>
    </row>
    <row r="13" spans="1:6" ht="16.5" thickBot="1" x14ac:dyDescent="0.3">
      <c r="A13" s="4" t="s">
        <v>25</v>
      </c>
      <c r="B13" s="10" t="s">
        <v>26</v>
      </c>
      <c r="C13" s="11" t="s">
        <v>20</v>
      </c>
      <c r="D13" s="12">
        <v>8</v>
      </c>
      <c r="E13" s="8">
        <f t="shared" si="0"/>
        <v>2400</v>
      </c>
      <c r="F13" s="9">
        <v>19200</v>
      </c>
    </row>
    <row r="14" spans="1:6" ht="15.75" x14ac:dyDescent="0.25">
      <c r="A14" s="4" t="s">
        <v>27</v>
      </c>
      <c r="B14" s="10" t="s">
        <v>62</v>
      </c>
      <c r="C14" s="11" t="s">
        <v>20</v>
      </c>
      <c r="D14" s="12">
        <v>1</v>
      </c>
      <c r="E14" s="8">
        <f t="shared" si="0"/>
        <v>1800</v>
      </c>
      <c r="F14" s="9">
        <v>1800</v>
      </c>
    </row>
    <row r="15" spans="1:6" ht="16.5" thickBot="1" x14ac:dyDescent="0.3">
      <c r="A15" s="52" t="s">
        <v>28</v>
      </c>
      <c r="B15" s="53"/>
      <c r="C15" s="53"/>
      <c r="D15" s="53"/>
      <c r="E15" s="54"/>
      <c r="F15" s="13">
        <f>SUM(F4:F14)</f>
        <v>1059648</v>
      </c>
    </row>
    <row r="16" spans="1:6" ht="16.5" thickBot="1" x14ac:dyDescent="0.3">
      <c r="A16" s="1" t="s">
        <v>0</v>
      </c>
      <c r="B16" s="2" t="s">
        <v>29</v>
      </c>
      <c r="C16" s="2" t="s">
        <v>2</v>
      </c>
      <c r="D16" s="14" t="s">
        <v>3</v>
      </c>
      <c r="E16" s="14" t="s">
        <v>4</v>
      </c>
      <c r="F16" s="14" t="s">
        <v>5</v>
      </c>
    </row>
    <row r="17" spans="1:6" ht="15.75" x14ac:dyDescent="0.25">
      <c r="A17" s="15" t="s">
        <v>30</v>
      </c>
      <c r="B17" s="16" t="s">
        <v>31</v>
      </c>
      <c r="C17" s="17" t="s">
        <v>11</v>
      </c>
      <c r="D17" s="18">
        <v>1118</v>
      </c>
      <c r="E17" s="19">
        <v>17.3</v>
      </c>
      <c r="F17" s="20">
        <f t="shared" ref="F17:F27" si="1">D17*E17</f>
        <v>19341.400000000001</v>
      </c>
    </row>
    <row r="18" spans="1:6" ht="15.75" x14ac:dyDescent="0.25">
      <c r="A18" s="15" t="s">
        <v>32</v>
      </c>
      <c r="B18" s="21" t="s">
        <v>33</v>
      </c>
      <c r="C18" s="22" t="s">
        <v>11</v>
      </c>
      <c r="D18" s="23">
        <f>D17</f>
        <v>1118</v>
      </c>
      <c r="E18" s="24">
        <v>36.5</v>
      </c>
      <c r="F18" s="20">
        <f t="shared" si="1"/>
        <v>40807</v>
      </c>
    </row>
    <row r="19" spans="1:6" ht="15.75" x14ac:dyDescent="0.25">
      <c r="A19" s="15" t="s">
        <v>34</v>
      </c>
      <c r="B19" s="21" t="s">
        <v>35</v>
      </c>
      <c r="C19" s="22" t="s">
        <v>11</v>
      </c>
      <c r="D19" s="23">
        <v>1386</v>
      </c>
      <c r="E19" s="24">
        <v>395</v>
      </c>
      <c r="F19" s="20">
        <f t="shared" si="1"/>
        <v>547470</v>
      </c>
    </row>
    <row r="20" spans="1:6" ht="15.75" x14ac:dyDescent="0.25">
      <c r="A20" s="15" t="s">
        <v>36</v>
      </c>
      <c r="B20" s="21" t="s">
        <v>60</v>
      </c>
      <c r="C20" s="22" t="s">
        <v>11</v>
      </c>
      <c r="D20" s="23">
        <v>40</v>
      </c>
      <c r="E20" s="24">
        <v>405</v>
      </c>
      <c r="F20" s="20">
        <f t="shared" si="1"/>
        <v>16200</v>
      </c>
    </row>
    <row r="21" spans="1:6" ht="15.75" x14ac:dyDescent="0.25">
      <c r="A21" s="15" t="s">
        <v>37</v>
      </c>
      <c r="B21" s="21" t="s">
        <v>61</v>
      </c>
      <c r="C21" s="22" t="s">
        <v>20</v>
      </c>
      <c r="D21" s="23">
        <v>2</v>
      </c>
      <c r="E21" s="24">
        <v>12500</v>
      </c>
      <c r="F21" s="20">
        <f t="shared" si="1"/>
        <v>25000</v>
      </c>
    </row>
    <row r="22" spans="1:6" ht="15.75" x14ac:dyDescent="0.25">
      <c r="A22" s="15" t="s">
        <v>38</v>
      </c>
      <c r="B22" s="25" t="s">
        <v>39</v>
      </c>
      <c r="C22" s="26" t="s">
        <v>20</v>
      </c>
      <c r="D22" s="27">
        <v>50</v>
      </c>
      <c r="E22" s="8">
        <v>450</v>
      </c>
      <c r="F22" s="20">
        <f t="shared" si="1"/>
        <v>22500</v>
      </c>
    </row>
    <row r="23" spans="1:6" ht="15.75" x14ac:dyDescent="0.25">
      <c r="A23" s="15" t="s">
        <v>40</v>
      </c>
      <c r="B23" s="25" t="s">
        <v>41</v>
      </c>
      <c r="C23" s="26" t="s">
        <v>8</v>
      </c>
      <c r="D23" s="27">
        <v>230</v>
      </c>
      <c r="E23" s="28">
        <v>84</v>
      </c>
      <c r="F23" s="20">
        <f t="shared" si="1"/>
        <v>19320</v>
      </c>
    </row>
    <row r="24" spans="1:6" ht="15.75" x14ac:dyDescent="0.25">
      <c r="A24" s="15" t="s">
        <v>42</v>
      </c>
      <c r="B24" s="29" t="s">
        <v>43</v>
      </c>
      <c r="C24" s="26" t="s">
        <v>8</v>
      </c>
      <c r="D24" s="27">
        <v>230</v>
      </c>
      <c r="E24" s="28">
        <v>84</v>
      </c>
      <c r="F24" s="20">
        <f t="shared" si="1"/>
        <v>19320</v>
      </c>
    </row>
    <row r="25" spans="1:6" ht="15.75" x14ac:dyDescent="0.25">
      <c r="A25" s="15" t="s">
        <v>44</v>
      </c>
      <c r="B25" s="30" t="s">
        <v>45</v>
      </c>
      <c r="C25" s="31" t="s">
        <v>11</v>
      </c>
      <c r="D25" s="23">
        <v>280</v>
      </c>
      <c r="E25" s="32">
        <v>120</v>
      </c>
      <c r="F25" s="20">
        <f t="shared" si="1"/>
        <v>33600</v>
      </c>
    </row>
    <row r="26" spans="1:6" ht="15.75" x14ac:dyDescent="0.25">
      <c r="A26" s="15" t="s">
        <v>46</v>
      </c>
      <c r="B26" s="30" t="s">
        <v>48</v>
      </c>
      <c r="C26" s="31" t="s">
        <v>49</v>
      </c>
      <c r="D26" s="23">
        <v>10</v>
      </c>
      <c r="E26" s="32">
        <v>180</v>
      </c>
      <c r="F26" s="20">
        <f t="shared" si="1"/>
        <v>1800</v>
      </c>
    </row>
    <row r="27" spans="1:6" ht="16.5" thickBot="1" x14ac:dyDescent="0.3">
      <c r="A27" s="15" t="s">
        <v>47</v>
      </c>
      <c r="B27" s="30" t="s">
        <v>50</v>
      </c>
      <c r="C27" s="31" t="s">
        <v>20</v>
      </c>
      <c r="D27" s="23">
        <v>1300</v>
      </c>
      <c r="E27" s="32">
        <v>15</v>
      </c>
      <c r="F27" s="20">
        <f t="shared" si="1"/>
        <v>19500</v>
      </c>
    </row>
    <row r="28" spans="1:6" ht="16.5" thickBot="1" x14ac:dyDescent="0.3">
      <c r="A28" s="55" t="s">
        <v>28</v>
      </c>
      <c r="B28" s="55"/>
      <c r="C28" s="55"/>
      <c r="D28" s="55"/>
      <c r="E28" s="55"/>
      <c r="F28" s="33">
        <f>SUM(F17:F27)</f>
        <v>764858.4</v>
      </c>
    </row>
    <row r="29" spans="1:6" ht="15.75" x14ac:dyDescent="0.25">
      <c r="A29" s="34" t="s">
        <v>51</v>
      </c>
      <c r="B29" s="35" t="s">
        <v>52</v>
      </c>
      <c r="C29" s="36" t="s">
        <v>53</v>
      </c>
      <c r="D29" s="37">
        <v>1</v>
      </c>
      <c r="E29" s="38">
        <v>17000</v>
      </c>
      <c r="F29" s="39">
        <f>D29*E29</f>
        <v>17000</v>
      </c>
    </row>
    <row r="30" spans="1:6" ht="15.75" x14ac:dyDescent="0.25">
      <c r="A30" s="40" t="s">
        <v>54</v>
      </c>
      <c r="B30" s="30" t="s">
        <v>55</v>
      </c>
      <c r="C30" s="31" t="s">
        <v>53</v>
      </c>
      <c r="D30" s="41">
        <v>2</v>
      </c>
      <c r="E30" s="42">
        <v>6000</v>
      </c>
      <c r="F30" s="20">
        <f>D30*E30</f>
        <v>12000</v>
      </c>
    </row>
    <row r="31" spans="1:6" ht="16.5" thickBot="1" x14ac:dyDescent="0.3">
      <c r="A31" s="43" t="s">
        <v>56</v>
      </c>
      <c r="B31" s="56" t="s">
        <v>57</v>
      </c>
      <c r="C31" s="56"/>
      <c r="D31" s="56"/>
      <c r="E31" s="56"/>
      <c r="F31" s="44">
        <v>120000</v>
      </c>
    </row>
    <row r="32" spans="1:6" ht="16.5" thickBot="1" x14ac:dyDescent="0.3">
      <c r="A32" s="55" t="s">
        <v>28</v>
      </c>
      <c r="B32" s="55"/>
      <c r="C32" s="55"/>
      <c r="D32" s="55"/>
      <c r="E32" s="55"/>
      <c r="F32" s="45">
        <f>SUM(F29:F31)</f>
        <v>149000</v>
      </c>
    </row>
    <row r="33" spans="1:6" ht="20.25" thickBot="1" x14ac:dyDescent="0.3">
      <c r="A33" s="50" t="s">
        <v>58</v>
      </c>
      <c r="B33" s="50"/>
      <c r="C33" s="50"/>
      <c r="D33" s="50"/>
      <c r="E33" s="50"/>
      <c r="F33" s="46">
        <f>F15+F28+F32</f>
        <v>1973506.4</v>
      </c>
    </row>
  </sheetData>
  <mergeCells count="6">
    <mergeCell ref="A33:E33"/>
    <mergeCell ref="A2:F2"/>
    <mergeCell ref="A15:E15"/>
    <mergeCell ref="A28:E28"/>
    <mergeCell ref="B31:E31"/>
    <mergeCell ref="A32:E3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2015-03-27T10:15:02Z</dcterms:modified>
</cp:coreProperties>
</file>