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activeTab="0"/>
  </bookViews>
  <sheets>
    <sheet name="приложение №1 к доп согл" sheetId="1" r:id="rId1"/>
  </sheets>
  <definedNames>
    <definedName name="_xlnm._FilterDatabase" localSheetId="0" hidden="1">'приложение №1 к доп согл'!$A$12:$F$13</definedName>
    <definedName name="_xlnm.Print_Area" localSheetId="0">'приложение №1 к доп согл'!$A$1:$G$34</definedName>
  </definedNames>
  <calcPr fullCalcOnLoad="1"/>
</workbook>
</file>

<file path=xl/sharedStrings.xml><?xml version="1.0" encoding="utf-8"?>
<sst xmlns="http://schemas.openxmlformats.org/spreadsheetml/2006/main" count="56" uniqueCount="50">
  <si>
    <t>№ п/п</t>
  </si>
  <si>
    <t>Наименование работ и затрат</t>
  </si>
  <si>
    <t>Единица измерения</t>
  </si>
  <si>
    <t>Цена на ед. изм., руб.</t>
  </si>
  <si>
    <t xml:space="preserve">Кол-во </t>
  </si>
  <si>
    <t>ИТОГО</t>
  </si>
  <si>
    <t>Транспорт материалов</t>
  </si>
  <si>
    <t>рейс</t>
  </si>
  <si>
    <t>в том числе НДС 18%</t>
  </si>
  <si>
    <t>1.1.</t>
  </si>
  <si>
    <t>1.2.</t>
  </si>
  <si>
    <t>1.3.</t>
  </si>
  <si>
    <t>2.1.</t>
  </si>
  <si>
    <t>2.2.</t>
  </si>
  <si>
    <t>2.3.</t>
  </si>
  <si>
    <t>2.4.</t>
  </si>
  <si>
    <t>3.1.</t>
  </si>
  <si>
    <t>ИТОГО по ЛОКАЛЬНОЙ СМЕТЕ с НДС 18%</t>
  </si>
  <si>
    <t>Итого:</t>
  </si>
  <si>
    <t>Песок к=1,17</t>
  </si>
  <si>
    <t>м3</t>
  </si>
  <si>
    <t>м2</t>
  </si>
  <si>
    <t>п/м</t>
  </si>
  <si>
    <t>ИТОГО:</t>
  </si>
  <si>
    <t>Цемент М500</t>
  </si>
  <si>
    <t>шт.</t>
  </si>
  <si>
    <t>1. Материалы.</t>
  </si>
  <si>
    <t>Расходный материал (саморезы, электроды, грунтовка)</t>
  </si>
  <si>
    <t>2. Монтажные работы</t>
  </si>
  <si>
    <t>3. Транспортные расходы</t>
  </si>
  <si>
    <t>Профнастил Н-75</t>
  </si>
  <si>
    <t>Труба профильная 100*100*3</t>
  </si>
  <si>
    <t>Доска половая</t>
  </si>
  <si>
    <t>Блок газосиликатный</t>
  </si>
  <si>
    <t xml:space="preserve">Укладка стен </t>
  </si>
  <si>
    <t>1.4.</t>
  </si>
  <si>
    <t>1.5.</t>
  </si>
  <si>
    <t>1.6.</t>
  </si>
  <si>
    <t>1.7.</t>
  </si>
  <si>
    <t>м2.</t>
  </si>
  <si>
    <t>Монтаж пола (утеплённого)</t>
  </si>
  <si>
    <t>Устройство жилого здания 4*10,5*2,8 (42м2.)</t>
  </si>
  <si>
    <t>Монтаж окон и дверей</t>
  </si>
  <si>
    <t>3 и 2</t>
  </si>
  <si>
    <t>Прайс-Лист на строительные материалы</t>
  </si>
  <si>
    <t>Поставки строительных материалов осуществляются с площадок:</t>
  </si>
  <si>
    <t xml:space="preserve">       дер.Мотяково, Люберецкий р-н, Московская обл.</t>
  </si>
  <si>
    <r>
      <rPr>
        <b/>
        <sz val="11"/>
        <color indexed="60"/>
        <rFont val="Calibri"/>
        <family val="2"/>
      </rPr>
      <t>Телефон:</t>
    </r>
    <r>
      <rPr>
        <sz val="11"/>
        <color indexed="8"/>
        <rFont val="Calibri"/>
        <family val="2"/>
      </rPr>
      <t xml:space="preserve"> +7 (495) 150-01-16</t>
    </r>
  </si>
  <si>
    <t>Монтаж кровли (утеплённой)</t>
  </si>
  <si>
    <t>ЦЕНА от 01.02.2016г.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</si>
</sst>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&quot;р.&quot;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Verdana"/>
      <family val="2"/>
    </font>
    <font>
      <b/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8"/>
      <name val="Arial Cyr"/>
      <family val="0"/>
    </font>
    <font>
      <b/>
      <sz val="8"/>
      <color indexed="8"/>
      <name val="Arial Cyr"/>
      <family val="0"/>
    </font>
    <font>
      <u val="single"/>
      <sz val="11"/>
      <color indexed="12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6"/>
      <color indexed="8"/>
      <name val="Calibri"/>
      <family val="2"/>
    </font>
    <font>
      <sz val="8"/>
      <name val="Segoe U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u val="single"/>
      <sz val="16"/>
      <color theme="1"/>
      <name val="Calibri"/>
      <family val="2"/>
    </font>
    <font>
      <b/>
      <sz val="8"/>
      <color theme="1"/>
      <name val="Arial Cyr"/>
      <family val="0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b/>
      <sz val="16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2" fillId="0" borderId="1">
      <alignment horizontal="center"/>
      <protection/>
    </xf>
    <xf numFmtId="0" fontId="0" fillId="0" borderId="0">
      <alignment vertical="top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2" fillId="0" borderId="1">
      <alignment horizontal="center"/>
      <protection/>
    </xf>
    <xf numFmtId="0" fontId="3" fillId="0" borderId="1">
      <alignment horizontal="center" vertical="top"/>
      <protection/>
    </xf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44" fillId="0" borderId="6" applyNumberFormat="0" applyFill="0" applyAlignment="0" applyProtection="0"/>
    <xf numFmtId="0" fontId="2" fillId="0" borderId="0">
      <alignment horizontal="right" vertical="top" wrapText="1"/>
      <protection/>
    </xf>
    <xf numFmtId="0" fontId="2" fillId="0" borderId="0">
      <alignment/>
      <protection/>
    </xf>
    <xf numFmtId="2" fontId="3" fillId="0" borderId="0">
      <alignment horizontal="right"/>
      <protection/>
    </xf>
    <xf numFmtId="2" fontId="3" fillId="0" borderId="0">
      <alignment horizontal="right" vertical="top"/>
      <protection/>
    </xf>
    <xf numFmtId="0" fontId="2" fillId="0" borderId="0">
      <alignment/>
      <protection/>
    </xf>
    <xf numFmtId="0" fontId="2" fillId="0" borderId="0">
      <alignment/>
      <protection/>
    </xf>
    <xf numFmtId="2" fontId="3" fillId="0" borderId="0">
      <alignment horizontal="right" vertical="top"/>
      <protection/>
    </xf>
    <xf numFmtId="2" fontId="3" fillId="0" borderId="0">
      <alignment horizontal="right" vertical="top"/>
      <protection/>
    </xf>
    <xf numFmtId="0" fontId="2" fillId="0" borderId="0">
      <alignment/>
      <protection/>
    </xf>
    <xf numFmtId="0" fontId="45" fillId="28" borderId="7" applyNumberFormat="0" applyAlignment="0" applyProtection="0"/>
    <xf numFmtId="0" fontId="2" fillId="0" borderId="1">
      <alignment horizontal="center" wrapText="1"/>
      <protection/>
    </xf>
    <xf numFmtId="0" fontId="0" fillId="0" borderId="0">
      <alignment vertical="top"/>
      <protection/>
    </xf>
    <xf numFmtId="0" fontId="3" fillId="0" borderId="1">
      <alignment horizontal="center" vertical="top"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1">
      <alignment horizontal="center" vertical="center"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1">
      <alignment horizontal="center" wrapText="1"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  <xf numFmtId="0" fontId="2" fillId="0" borderId="1">
      <alignment horizontal="center" wrapText="1"/>
      <protection/>
    </xf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2" fillId="0" borderId="0">
      <alignment horizontal="center"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>
      <alignment horizontal="left" vertical="top"/>
      <protection/>
    </xf>
    <xf numFmtId="0" fontId="52" fillId="32" borderId="0" applyNumberFormat="0" applyBorder="0" applyAlignment="0" applyProtection="0"/>
    <xf numFmtId="0" fontId="2" fillId="0" borderId="0">
      <alignment/>
      <protection/>
    </xf>
  </cellStyleXfs>
  <cellXfs count="55">
    <xf numFmtId="0" fontId="0" fillId="0" borderId="0" xfId="0" applyAlignment="1">
      <alignment/>
    </xf>
    <xf numFmtId="0" fontId="53" fillId="33" borderId="0" xfId="0" applyFont="1" applyFill="1" applyAlignment="1">
      <alignment/>
    </xf>
    <xf numFmtId="0" fontId="54" fillId="33" borderId="1" xfId="0" applyNumberFormat="1" applyFont="1" applyFill="1" applyBorder="1" applyAlignment="1">
      <alignment horizontal="left" vertical="top" wrapText="1"/>
    </xf>
    <xf numFmtId="0" fontId="54" fillId="33" borderId="1" xfId="0" applyNumberFormat="1" applyFont="1" applyFill="1" applyBorder="1" applyAlignment="1">
      <alignment horizontal="center" vertical="top" wrapText="1"/>
    </xf>
    <xf numFmtId="0" fontId="53" fillId="33" borderId="0" xfId="0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4" fillId="33" borderId="0" xfId="0" applyFont="1" applyFill="1" applyAlignment="1">
      <alignment horizontal="left"/>
    </xf>
    <xf numFmtId="0" fontId="54" fillId="33" borderId="0" xfId="0" applyFont="1" applyFill="1" applyAlignment="1">
      <alignment horizontal="left" vertical="center" wrapText="1"/>
    </xf>
    <xf numFmtId="0" fontId="53" fillId="33" borderId="0" xfId="0" applyFont="1" applyFill="1" applyBorder="1" applyAlignment="1">
      <alignment horizontal="left"/>
    </xf>
    <xf numFmtId="0" fontId="53" fillId="33" borderId="0" xfId="0" applyFont="1" applyFill="1" applyAlignment="1">
      <alignment horizontal="left"/>
    </xf>
    <xf numFmtId="4" fontId="53" fillId="33" borderId="0" xfId="0" applyNumberFormat="1" applyFont="1" applyFill="1" applyAlignment="1">
      <alignment horizontal="center"/>
    </xf>
    <xf numFmtId="4" fontId="53" fillId="33" borderId="0" xfId="84" applyNumberFormat="1" applyFont="1" applyFill="1" applyAlignment="1">
      <alignment horizontal="center"/>
    </xf>
    <xf numFmtId="4" fontId="54" fillId="33" borderId="1" xfId="0" applyNumberFormat="1" applyFont="1" applyFill="1" applyBorder="1" applyAlignment="1">
      <alignment horizontal="center" vertical="top" wrapText="1"/>
    </xf>
    <xf numFmtId="4" fontId="54" fillId="33" borderId="1" xfId="84" applyNumberFormat="1" applyFont="1" applyFill="1" applyBorder="1" applyAlignment="1">
      <alignment horizontal="center" vertical="top" wrapText="1"/>
    </xf>
    <xf numFmtId="4" fontId="55" fillId="33" borderId="1" xfId="84" applyNumberFormat="1" applyFont="1" applyFill="1" applyBorder="1" applyAlignment="1">
      <alignment horizontal="center" vertical="top" wrapText="1"/>
    </xf>
    <xf numFmtId="4" fontId="53" fillId="33" borderId="0" xfId="0" applyNumberFormat="1" applyFont="1" applyFill="1" applyBorder="1" applyAlignment="1">
      <alignment horizontal="center"/>
    </xf>
    <xf numFmtId="4" fontId="53" fillId="33" borderId="0" xfId="84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/>
    </xf>
    <xf numFmtId="0" fontId="54" fillId="6" borderId="1" xfId="0" applyNumberFormat="1" applyFont="1" applyFill="1" applyBorder="1" applyAlignment="1">
      <alignment horizontal="left" vertical="top" wrapText="1"/>
    </xf>
    <xf numFmtId="49" fontId="5" fillId="6" borderId="10" xfId="0" applyNumberFormat="1" applyFont="1" applyFill="1" applyBorder="1" applyAlignment="1">
      <alignment horizontal="left" vertical="top" wrapText="1"/>
    </xf>
    <xf numFmtId="0" fontId="54" fillId="6" borderId="1" xfId="0" applyNumberFormat="1" applyFont="1" applyFill="1" applyBorder="1" applyAlignment="1">
      <alignment horizontal="center" vertical="top" wrapText="1"/>
    </xf>
    <xf numFmtId="4" fontId="54" fillId="6" borderId="1" xfId="0" applyNumberFormat="1" applyFont="1" applyFill="1" applyBorder="1" applyAlignment="1">
      <alignment horizontal="center" vertical="top" wrapText="1"/>
    </xf>
    <xf numFmtId="4" fontId="54" fillId="6" borderId="1" xfId="84" applyNumberFormat="1" applyFont="1" applyFill="1" applyBorder="1" applyAlignment="1">
      <alignment horizontal="center" vertical="top" wrapText="1"/>
    </xf>
    <xf numFmtId="0" fontId="54" fillId="33" borderId="11" xfId="0" applyNumberFormat="1" applyFont="1" applyFill="1" applyBorder="1" applyAlignment="1">
      <alignment horizontal="center" vertical="top" wrapText="1"/>
    </xf>
    <xf numFmtId="4" fontId="54" fillId="33" borderId="11" xfId="0" applyNumberFormat="1" applyFont="1" applyFill="1" applyBorder="1" applyAlignment="1">
      <alignment horizontal="center" vertical="top" wrapText="1"/>
    </xf>
    <xf numFmtId="4" fontId="55" fillId="33" borderId="11" xfId="84" applyNumberFormat="1" applyFont="1" applyFill="1" applyBorder="1" applyAlignment="1">
      <alignment horizontal="center" vertical="top" wrapText="1"/>
    </xf>
    <xf numFmtId="0" fontId="54" fillId="6" borderId="12" xfId="0" applyNumberFormat="1" applyFont="1" applyFill="1" applyBorder="1" applyAlignment="1">
      <alignment horizontal="left" vertical="top" wrapText="1"/>
    </xf>
    <xf numFmtId="49" fontId="5" fillId="6" borderId="13" xfId="0" applyNumberFormat="1" applyFont="1" applyFill="1" applyBorder="1" applyAlignment="1">
      <alignment horizontal="left" vertical="top" wrapText="1"/>
    </xf>
    <xf numFmtId="49" fontId="5" fillId="6" borderId="1" xfId="0" applyNumberFormat="1" applyFont="1" applyFill="1" applyBorder="1" applyAlignment="1">
      <alignment horizontal="left" vertical="top" wrapText="1"/>
    </xf>
    <xf numFmtId="0" fontId="36" fillId="0" borderId="0" xfId="71">
      <alignment/>
      <protection/>
    </xf>
    <xf numFmtId="0" fontId="56" fillId="0" borderId="0" xfId="71" applyFont="1">
      <alignment/>
      <protection/>
    </xf>
    <xf numFmtId="0" fontId="57" fillId="0" borderId="0" xfId="71" applyFont="1">
      <alignment/>
      <protection/>
    </xf>
    <xf numFmtId="0" fontId="58" fillId="0" borderId="0" xfId="71" applyFont="1" applyAlignment="1">
      <alignment wrapText="1"/>
      <protection/>
    </xf>
    <xf numFmtId="0" fontId="36" fillId="0" borderId="0" xfId="71" applyAlignment="1">
      <alignment wrapText="1"/>
      <protection/>
    </xf>
    <xf numFmtId="0" fontId="55" fillId="34" borderId="1" xfId="0" applyNumberFormat="1" applyFont="1" applyFill="1" applyBorder="1" applyAlignment="1">
      <alignment horizontal="left" vertical="center" wrapText="1"/>
    </xf>
    <xf numFmtId="0" fontId="59" fillId="34" borderId="1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1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horizontal="center" vertical="top" wrapText="1"/>
    </xf>
    <xf numFmtId="0" fontId="55" fillId="33" borderId="16" xfId="0" applyNumberFormat="1" applyFont="1" applyFill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55" fillId="33" borderId="17" xfId="0" applyNumberFormat="1" applyFont="1" applyFill="1" applyBorder="1" applyAlignment="1">
      <alignment horizontal="left" vertical="top" wrapText="1"/>
    </xf>
    <xf numFmtId="0" fontId="55" fillId="33" borderId="18" xfId="0" applyNumberFormat="1" applyFont="1" applyFill="1" applyBorder="1" applyAlignment="1">
      <alignment horizontal="left" vertical="top" wrapText="1"/>
    </xf>
    <xf numFmtId="0" fontId="60" fillId="33" borderId="0" xfId="83" applyFont="1" applyFill="1" applyAlignment="1">
      <alignment horizontal="center"/>
      <protection/>
    </xf>
    <xf numFmtId="4" fontId="55" fillId="33" borderId="12" xfId="84" applyNumberFormat="1" applyFont="1" applyFill="1" applyBorder="1" applyAlignment="1">
      <alignment horizontal="center" vertical="center" wrapText="1"/>
    </xf>
    <xf numFmtId="4" fontId="55" fillId="33" borderId="11" xfId="84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4" fontId="55" fillId="33" borderId="11" xfId="0" applyNumberFormat="1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61" fillId="33" borderId="16" xfId="0" applyNumberFormat="1" applyFont="1" applyFill="1" applyBorder="1" applyAlignment="1">
      <alignment horizontal="center" vertical="center" wrapText="1"/>
    </xf>
    <xf numFmtId="0" fontId="62" fillId="33" borderId="17" xfId="0" applyFont="1" applyFill="1" applyBorder="1" applyAlignment="1">
      <alignment horizontal="center" vertical="center" wrapText="1"/>
    </xf>
    <xf numFmtId="0" fontId="62" fillId="33" borderId="18" xfId="0" applyFont="1" applyFill="1" applyBorder="1" applyAlignment="1">
      <alignment horizontal="center" vertical="center" wrapText="1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Денежный 2" xfId="49"/>
    <cellStyle name="Заголовок 1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АктТекЦ" xfId="59"/>
    <cellStyle name="ИтогоБазЦ" xfId="60"/>
    <cellStyle name="ИтогоБИМ" xfId="61"/>
    <cellStyle name="ИтогоРесМет" xfId="62"/>
    <cellStyle name="ИтогоТекЦ" xfId="63"/>
    <cellStyle name="Контрольная ячейка" xfId="64"/>
    <cellStyle name="ЛокСмета" xfId="65"/>
    <cellStyle name="ЛокСмМТСН" xfId="66"/>
    <cellStyle name="М29" xfId="67"/>
    <cellStyle name="Название" xfId="68"/>
    <cellStyle name="Нейтральный" xfId="69"/>
    <cellStyle name="ОбСмета" xfId="70"/>
    <cellStyle name="Обычный 2" xfId="71"/>
    <cellStyle name="Параметр" xfId="72"/>
    <cellStyle name="ПеременныеСметы" xfId="73"/>
    <cellStyle name="Плохой" xfId="74"/>
    <cellStyle name="Пояснение" xfId="75"/>
    <cellStyle name="Примечание" xfId="76"/>
    <cellStyle name="Percent" xfId="77"/>
    <cellStyle name="РесСмета" xfId="78"/>
    <cellStyle name="СводкаСтоимРаб" xfId="79"/>
    <cellStyle name="СводРасч" xfId="80"/>
    <cellStyle name="Связанная ячейка" xfId="81"/>
    <cellStyle name="Текст предупреждения" xfId="82"/>
    <cellStyle name="Титул" xfId="83"/>
    <cellStyle name="Comma" xfId="84"/>
    <cellStyle name="Comma [0]" xfId="85"/>
    <cellStyle name="Хвост" xfId="86"/>
    <cellStyle name="Хороший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forum.smeta.ru/post17662.html#p17662" TargetMode="External" /><Relationship Id="rId3" Type="http://schemas.openxmlformats.org/officeDocument/2006/relationships/hyperlink" Target="http://forum.smeta.ru/post17662.html#p17662" TargetMode="External" /><Relationship Id="rId4" Type="http://schemas.openxmlformats.org/officeDocument/2006/relationships/hyperlink" Target="http://forum.smeta.ru/post17662.html#p17662" TargetMode="External" /><Relationship Id="rId5" Type="http://schemas.openxmlformats.org/officeDocument/2006/relationships/hyperlink" Target="http://forum.smeta.ru/post17662.html#p17662" TargetMode="External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142875</xdr:rowOff>
    </xdr:to>
    <xdr:pic>
      <xdr:nvPicPr>
        <xdr:cNvPr id="1" name="Рисунок 2" descr="Сообщение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638800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142875</xdr:rowOff>
    </xdr:to>
    <xdr:pic>
      <xdr:nvPicPr>
        <xdr:cNvPr id="2" name="Рисунок 2" descr="Сообщение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5857875"/>
          <a:ext cx="17145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2495550</xdr:colOff>
      <xdr:row>3</xdr:row>
      <xdr:rowOff>142875</xdr:rowOff>
    </xdr:to>
    <xdr:pic>
      <xdr:nvPicPr>
        <xdr:cNvPr id="3" name="Рисунок 5" descr="C:\Users\Руслан\Desktop\1gazobeton\Логотип\variants\logo_profiblok_real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9050"/>
          <a:ext cx="28575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4"/>
  <sheetViews>
    <sheetView showGridLines="0" tabSelected="1" view="pageBreakPreview" zoomScale="115" zoomScaleSheetLayoutView="115" workbookViewId="0" topLeftCell="A1">
      <selection activeCell="J12" sqref="J12"/>
    </sheetView>
  </sheetViews>
  <sheetFormatPr defaultColWidth="9.00390625" defaultRowHeight="12.75" outlineLevelRow="1"/>
  <cols>
    <col min="1" max="1" width="4.75390625" style="1" customWidth="1"/>
    <col min="2" max="2" width="39.875" style="1" customWidth="1"/>
    <col min="3" max="3" width="10.125" style="5" customWidth="1"/>
    <col min="4" max="4" width="10.125" style="10" customWidth="1"/>
    <col min="5" max="5" width="20.625" style="10" bestFit="1" customWidth="1"/>
    <col min="6" max="6" width="16.25390625" style="11" customWidth="1"/>
    <col min="7" max="16384" width="9.125" style="1" customWidth="1"/>
  </cols>
  <sheetData>
    <row r="1" ht="12.75"/>
    <row r="2" spans="3:4" ht="23.25">
      <c r="C2" s="30" t="s">
        <v>44</v>
      </c>
      <c r="D2" s="29"/>
    </row>
    <row r="3" ht="12.75"/>
    <row r="4" spans="3:4" ht="21">
      <c r="C4" s="32" t="s">
        <v>45</v>
      </c>
      <c r="D4" s="33"/>
    </row>
    <row r="5" spans="3:4" ht="18.75">
      <c r="C5" s="31" t="s">
        <v>46</v>
      </c>
      <c r="D5" s="29"/>
    </row>
    <row r="6" spans="3:4" ht="18.75">
      <c r="C6" s="31"/>
      <c r="D6" s="29" t="s">
        <v>47</v>
      </c>
    </row>
    <row r="9" ht="12.75">
      <c r="B9" s="1" t="s">
        <v>49</v>
      </c>
    </row>
    <row r="10" spans="1:6" ht="15.75">
      <c r="A10" s="45"/>
      <c r="B10" s="45"/>
      <c r="C10" s="45"/>
      <c r="D10" s="45"/>
      <c r="E10" s="45"/>
      <c r="F10" s="45"/>
    </row>
    <row r="11" spans="1:6" s="6" customFormat="1" ht="22.5" customHeight="1">
      <c r="A11" s="52" t="s">
        <v>41</v>
      </c>
      <c r="B11" s="53"/>
      <c r="C11" s="53"/>
      <c r="D11" s="53"/>
      <c r="E11" s="53"/>
      <c r="F11" s="54"/>
    </row>
    <row r="12" spans="1:6" s="7" customFormat="1" ht="15.75" customHeight="1">
      <c r="A12" s="50" t="s">
        <v>0</v>
      </c>
      <c r="B12" s="50" t="s">
        <v>1</v>
      </c>
      <c r="C12" s="36" t="s">
        <v>2</v>
      </c>
      <c r="D12" s="48" t="s">
        <v>4</v>
      </c>
      <c r="E12" s="48" t="s">
        <v>3</v>
      </c>
      <c r="F12" s="46" t="s">
        <v>18</v>
      </c>
    </row>
    <row r="13" spans="1:6" s="7" customFormat="1" ht="11.25">
      <c r="A13" s="51"/>
      <c r="B13" s="51"/>
      <c r="C13" s="37"/>
      <c r="D13" s="49"/>
      <c r="E13" s="49"/>
      <c r="F13" s="47"/>
    </row>
    <row r="14" spans="1:6" s="6" customFormat="1" ht="9.75" customHeight="1">
      <c r="A14" s="34" t="s">
        <v>26</v>
      </c>
      <c r="B14" s="35"/>
      <c r="C14" s="35"/>
      <c r="D14" s="35"/>
      <c r="E14" s="35"/>
      <c r="F14" s="35"/>
    </row>
    <row r="15" spans="1:6" s="6" customFormat="1" ht="12" outlineLevel="1">
      <c r="A15" s="2" t="s">
        <v>9</v>
      </c>
      <c r="B15" s="17" t="s">
        <v>19</v>
      </c>
      <c r="C15" s="3" t="s">
        <v>20</v>
      </c>
      <c r="D15" s="12">
        <v>20</v>
      </c>
      <c r="E15" s="12">
        <v>500</v>
      </c>
      <c r="F15" s="13">
        <f>D15*E15</f>
        <v>10000</v>
      </c>
    </row>
    <row r="16" spans="1:6" s="6" customFormat="1" ht="12" outlineLevel="1">
      <c r="A16" s="2" t="s">
        <v>10</v>
      </c>
      <c r="B16" s="17" t="s">
        <v>24</v>
      </c>
      <c r="C16" s="3" t="s">
        <v>25</v>
      </c>
      <c r="D16" s="12">
        <v>10</v>
      </c>
      <c r="E16" s="12">
        <v>270</v>
      </c>
      <c r="F16" s="13">
        <f>D16*E16</f>
        <v>2700</v>
      </c>
    </row>
    <row r="17" spans="1:6" s="6" customFormat="1" ht="12" outlineLevel="1">
      <c r="A17" s="18" t="s">
        <v>11</v>
      </c>
      <c r="B17" s="19" t="s">
        <v>30</v>
      </c>
      <c r="C17" s="20" t="s">
        <v>21</v>
      </c>
      <c r="D17" s="21">
        <v>65</v>
      </c>
      <c r="E17" s="21">
        <v>320</v>
      </c>
      <c r="F17" s="22">
        <f>D17*E17</f>
        <v>20800</v>
      </c>
    </row>
    <row r="18" spans="1:6" s="6" customFormat="1" ht="12" outlineLevel="1">
      <c r="A18" s="18" t="s">
        <v>35</v>
      </c>
      <c r="B18" s="19" t="s">
        <v>31</v>
      </c>
      <c r="C18" s="20" t="s">
        <v>22</v>
      </c>
      <c r="D18" s="21">
        <v>140</v>
      </c>
      <c r="E18" s="21">
        <f>F18/D18</f>
        <v>113.60428571428572</v>
      </c>
      <c r="F18" s="22">
        <v>15904.6</v>
      </c>
    </row>
    <row r="19" spans="1:6" s="6" customFormat="1" ht="12" outlineLevel="1">
      <c r="A19" s="18" t="s">
        <v>36</v>
      </c>
      <c r="B19" s="19" t="s">
        <v>32</v>
      </c>
      <c r="C19" s="20" t="s">
        <v>25</v>
      </c>
      <c r="D19" s="21">
        <v>80</v>
      </c>
      <c r="E19" s="21">
        <f>F19/D19</f>
        <v>292.5</v>
      </c>
      <c r="F19" s="22">
        <v>23400</v>
      </c>
    </row>
    <row r="20" spans="1:6" s="6" customFormat="1" ht="12" outlineLevel="1">
      <c r="A20" s="2" t="s">
        <v>37</v>
      </c>
      <c r="B20" s="17" t="s">
        <v>33</v>
      </c>
      <c r="C20" s="3" t="s">
        <v>20</v>
      </c>
      <c r="D20" s="12">
        <v>36</v>
      </c>
      <c r="E20" s="12">
        <v>3200</v>
      </c>
      <c r="F20" s="13">
        <v>127000</v>
      </c>
    </row>
    <row r="21" spans="1:6" s="6" customFormat="1" ht="12.75" customHeight="1" outlineLevel="1">
      <c r="A21" s="2" t="s">
        <v>38</v>
      </c>
      <c r="B21" s="17" t="s">
        <v>27</v>
      </c>
      <c r="C21" s="3"/>
      <c r="D21" s="12"/>
      <c r="E21" s="12"/>
      <c r="F21" s="13">
        <v>5000</v>
      </c>
    </row>
    <row r="22" spans="1:6" s="6" customFormat="1" ht="12.75" customHeight="1" outlineLevel="1">
      <c r="A22" s="38" t="s">
        <v>5</v>
      </c>
      <c r="B22" s="39"/>
      <c r="C22" s="3"/>
      <c r="D22" s="12"/>
      <c r="E22" s="12"/>
      <c r="F22" s="14">
        <f>SUM(F15:F21)</f>
        <v>204804.6</v>
      </c>
    </row>
    <row r="23" spans="1:6" s="6" customFormat="1" ht="9.75" customHeight="1" outlineLevel="1">
      <c r="A23" s="34" t="s">
        <v>28</v>
      </c>
      <c r="B23" s="35"/>
      <c r="C23" s="35"/>
      <c r="D23" s="35"/>
      <c r="E23" s="35"/>
      <c r="F23" s="35"/>
    </row>
    <row r="24" spans="1:6" s="6" customFormat="1" ht="12" outlineLevel="1">
      <c r="A24" s="18" t="s">
        <v>12</v>
      </c>
      <c r="B24" s="19" t="s">
        <v>34</v>
      </c>
      <c r="C24" s="20" t="s">
        <v>20</v>
      </c>
      <c r="D24" s="21">
        <v>25</v>
      </c>
      <c r="E24" s="21">
        <v>1800</v>
      </c>
      <c r="F24" s="22">
        <f>D24*E24</f>
        <v>45000</v>
      </c>
    </row>
    <row r="25" spans="1:6" s="6" customFormat="1" ht="12" outlineLevel="1">
      <c r="A25" s="26" t="s">
        <v>13</v>
      </c>
      <c r="B25" s="27" t="s">
        <v>48</v>
      </c>
      <c r="C25" s="20" t="s">
        <v>39</v>
      </c>
      <c r="D25" s="21">
        <v>55</v>
      </c>
      <c r="E25" s="21">
        <v>1500</v>
      </c>
      <c r="F25" s="22">
        <f>D25*E25</f>
        <v>82500</v>
      </c>
    </row>
    <row r="26" spans="1:6" s="6" customFormat="1" ht="12" outlineLevel="1">
      <c r="A26" s="18" t="s">
        <v>14</v>
      </c>
      <c r="B26" s="28" t="s">
        <v>40</v>
      </c>
      <c r="C26" s="20" t="s">
        <v>21</v>
      </c>
      <c r="D26" s="21">
        <v>42</v>
      </c>
      <c r="E26" s="21">
        <v>600</v>
      </c>
      <c r="F26" s="22">
        <f>D26*E26</f>
        <v>25200</v>
      </c>
    </row>
    <row r="27" spans="1:6" s="6" customFormat="1" ht="12" outlineLevel="1">
      <c r="A27" s="18" t="s">
        <v>15</v>
      </c>
      <c r="B27" s="28" t="s">
        <v>42</v>
      </c>
      <c r="C27" s="20" t="s">
        <v>25</v>
      </c>
      <c r="D27" s="21" t="s">
        <v>43</v>
      </c>
      <c r="E27" s="21">
        <v>0</v>
      </c>
      <c r="F27" s="22">
        <v>0</v>
      </c>
    </row>
    <row r="28" spans="1:6" s="6" customFormat="1" ht="12.75" customHeight="1" outlineLevel="1">
      <c r="A28" s="38" t="s">
        <v>23</v>
      </c>
      <c r="B28" s="39"/>
      <c r="C28" s="23"/>
      <c r="D28" s="24"/>
      <c r="E28" s="24"/>
      <c r="F28" s="25">
        <f>SUM(F24:F26)</f>
        <v>152700</v>
      </c>
    </row>
    <row r="29" spans="1:6" s="6" customFormat="1" ht="15" customHeight="1" outlineLevel="1">
      <c r="A29" s="34" t="s">
        <v>29</v>
      </c>
      <c r="B29" s="35"/>
      <c r="C29" s="35"/>
      <c r="D29" s="35"/>
      <c r="E29" s="35"/>
      <c r="F29" s="35"/>
    </row>
    <row r="30" spans="1:6" s="6" customFormat="1" ht="12" outlineLevel="1">
      <c r="A30" s="18" t="s">
        <v>16</v>
      </c>
      <c r="B30" s="19" t="s">
        <v>6</v>
      </c>
      <c r="C30" s="20" t="s">
        <v>7</v>
      </c>
      <c r="D30" s="21">
        <v>1</v>
      </c>
      <c r="E30" s="21"/>
      <c r="F30" s="22">
        <v>9500</v>
      </c>
    </row>
    <row r="31" spans="1:6" s="6" customFormat="1" ht="12.75" customHeight="1" outlineLevel="1">
      <c r="A31" s="38" t="s">
        <v>5</v>
      </c>
      <c r="B31" s="39"/>
      <c r="C31" s="3"/>
      <c r="D31" s="12"/>
      <c r="E31" s="12"/>
      <c r="F31" s="14">
        <f>SUM(F30)</f>
        <v>9500</v>
      </c>
    </row>
    <row r="32" spans="1:6" s="6" customFormat="1" ht="15.75" customHeight="1" outlineLevel="1">
      <c r="A32" s="40" t="s">
        <v>17</v>
      </c>
      <c r="B32" s="43"/>
      <c r="C32" s="43"/>
      <c r="D32" s="43"/>
      <c r="E32" s="44"/>
      <c r="F32" s="14">
        <f>F22+F28+F31</f>
        <v>367004.6</v>
      </c>
    </row>
    <row r="33" spans="1:6" s="6" customFormat="1" ht="17.25" customHeight="1">
      <c r="A33" s="40" t="s">
        <v>8</v>
      </c>
      <c r="B33" s="41"/>
      <c r="C33" s="41"/>
      <c r="D33" s="41"/>
      <c r="E33" s="42"/>
      <c r="F33" s="14">
        <f>F32*18/118</f>
        <v>55983.75254237288</v>
      </c>
    </row>
    <row r="34" spans="1:6" s="9" customFormat="1" ht="12.75">
      <c r="A34" s="8"/>
      <c r="B34" s="8"/>
      <c r="C34" s="4"/>
      <c r="D34" s="15"/>
      <c r="E34" s="15"/>
      <c r="F34" s="16"/>
    </row>
  </sheetData>
  <sheetProtection/>
  <autoFilter ref="A12:F13"/>
  <mergeCells count="17">
    <mergeCell ref="A33:E33"/>
    <mergeCell ref="A32:E32"/>
    <mergeCell ref="A31:B31"/>
    <mergeCell ref="A10:F10"/>
    <mergeCell ref="F12:F13"/>
    <mergeCell ref="E12:E13"/>
    <mergeCell ref="D12:D13"/>
    <mergeCell ref="A12:A13"/>
    <mergeCell ref="A11:F11"/>
    <mergeCell ref="B12:B13"/>
    <mergeCell ref="C4:D4"/>
    <mergeCell ref="A14:F14"/>
    <mergeCell ref="A23:F23"/>
    <mergeCell ref="A29:F29"/>
    <mergeCell ref="C12:C13"/>
    <mergeCell ref="A28:B28"/>
    <mergeCell ref="A22:B22"/>
  </mergeCells>
  <printOptions/>
  <pageMargins left="0.7874015748031497" right="0.3937007874015748" top="0.3937007874015748" bottom="0.3937007874015748" header="0.2362204724409449" footer="0.2362204724409449"/>
  <pageSetup fitToHeight="30000" orientation="landscape" paperSize="9" scale="80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Казаева Ю.В.</dc:creator>
  <cp:keywords>12.03.2008</cp:keywords>
  <dc:description/>
  <cp:lastModifiedBy>Гаршина Екатерина</cp:lastModifiedBy>
  <cp:lastPrinted>2016-02-01T06:53:44Z</cp:lastPrinted>
  <dcterms:created xsi:type="dcterms:W3CDTF">2003-01-28T12:33:10Z</dcterms:created>
  <dcterms:modified xsi:type="dcterms:W3CDTF">2016-02-01T06:54:17Z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